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tilisateurs\ingrid.tateia\Bureau\"/>
    </mc:Choice>
  </mc:AlternateContent>
  <xr:revisionPtr revIDLastSave="0" documentId="13_ncr:1_{A3C1167E-74AB-4EFC-9FF9-A25FE5EC470B}" xr6:coauthVersionLast="36" xr6:coauthVersionMax="47" xr10:uidLastSave="{00000000-0000-0000-0000-000000000000}"/>
  <bookViews>
    <workbookView xWindow="0" yWindow="0" windowWidth="20205" windowHeight="9795" activeTab="3" xr2:uid="{00000000-000D-0000-FFFF-FFFF00000000}"/>
  </bookViews>
  <sheets>
    <sheet name="Récapitulatif" sheetId="1" r:id="rId1"/>
    <sheet name="EPF" sheetId="2" r:id="rId2"/>
    <sheet name="DETRM" sheetId="3" r:id="rId3"/>
    <sheet name="Lot 01 Maconnerie - Gros-oeuvre" sheetId="4" r:id="rId4"/>
  </sheets>
  <definedNames>
    <definedName name="_Hlk173227484" localSheetId="0">Récapitulatif!$A$4</definedName>
  </definedNames>
  <calcPr calcId="191029"/>
</workbook>
</file>

<file path=xl/calcChain.xml><?xml version="1.0" encoding="utf-8"?>
<calcChain xmlns="http://schemas.openxmlformats.org/spreadsheetml/2006/main">
  <c r="B19" i="3" l="1"/>
  <c r="A4" i="4" l="1"/>
  <c r="A4" i="3"/>
  <c r="A1" i="3"/>
  <c r="A1" i="4" s="1"/>
  <c r="A4" i="2"/>
  <c r="A1" i="2"/>
  <c r="A19" i="3"/>
  <c r="C19" i="3"/>
  <c r="D19" i="3"/>
  <c r="F19" i="3" s="1"/>
  <c r="E19" i="3"/>
  <c r="F30" i="4"/>
  <c r="F35" i="4"/>
  <c r="F29" i="4"/>
  <c r="F20" i="4"/>
  <c r="F14" i="4"/>
  <c r="F37" i="4" s="1"/>
  <c r="E5" i="4"/>
  <c r="E20" i="3"/>
  <c r="D20" i="3"/>
  <c r="F20" i="3" s="1"/>
  <c r="C20" i="3"/>
  <c r="B20" i="3"/>
  <c r="A20" i="3"/>
  <c r="E18" i="3"/>
  <c r="D18" i="3"/>
  <c r="C18" i="3"/>
  <c r="B18" i="3"/>
  <c r="A18" i="3"/>
  <c r="E17" i="3"/>
  <c r="D17" i="3"/>
  <c r="F17" i="3" s="1"/>
  <c r="C17" i="3"/>
  <c r="B17" i="3"/>
  <c r="A17" i="3"/>
  <c r="E16" i="3"/>
  <c r="D16" i="3"/>
  <c r="F16" i="3" s="1"/>
  <c r="C16" i="3"/>
  <c r="B16" i="3"/>
  <c r="A16" i="3"/>
  <c r="E15" i="3"/>
  <c r="D15" i="3"/>
  <c r="F15" i="3" s="1"/>
  <c r="C15" i="3"/>
  <c r="B15" i="3"/>
  <c r="A15" i="3"/>
  <c r="E14" i="3"/>
  <c r="D14" i="3"/>
  <c r="F14" i="3" s="1"/>
  <c r="C14" i="3"/>
  <c r="B14" i="3"/>
  <c r="A14" i="3"/>
  <c r="E5" i="3"/>
  <c r="E5" i="2"/>
  <c r="D5" i="1"/>
  <c r="F18" i="3" l="1"/>
  <c r="F21" i="3" s="1"/>
  <c r="F23" i="3" s="1"/>
  <c r="C13" i="2"/>
  <c r="C14" i="2" s="1"/>
  <c r="B13" i="1" s="1"/>
  <c r="F38" i="4"/>
  <c r="D13" i="2" s="1"/>
  <c r="D14" i="2" s="1"/>
  <c r="C13" i="1" s="1"/>
  <c r="F24" i="3" l="1"/>
  <c r="C14" i="1" s="1"/>
  <c r="C15" i="1" s="1"/>
  <c r="B14" i="1"/>
  <c r="B15" i="1" s="1"/>
  <c r="F39" i="4"/>
  <c r="E13" i="2" s="1"/>
  <c r="E14" i="2" s="1"/>
  <c r="D13" i="1" s="1"/>
  <c r="F25" i="3" l="1"/>
  <c r="D14" i="1" s="1"/>
  <c r="D15" i="1" s="1"/>
</calcChain>
</file>

<file path=xl/sharedStrings.xml><?xml version="1.0" encoding="utf-8"?>
<sst xmlns="http://schemas.openxmlformats.org/spreadsheetml/2006/main" count="132" uniqueCount="89">
  <si>
    <t>CAMP BRUN</t>
  </si>
  <si>
    <t>Commune de Boulouparis</t>
  </si>
  <si>
    <t>Date :</t>
  </si>
  <si>
    <t>Dossier de consultation des entreprises</t>
  </si>
  <si>
    <t>RÉCAPITULATIF GÉNÉRAL</t>
  </si>
  <si>
    <t>DÉSIGNATIONS</t>
  </si>
  <si>
    <t>Montant H.T.</t>
  </si>
  <si>
    <t>T.G.C.</t>
  </si>
  <si>
    <t>Montant T.T.C.</t>
  </si>
  <si>
    <t>ÉTAT DES PRIX FORFAITAIRES</t>
  </si>
  <si>
    <t>ÉTAT DES PRIX AU MÉTRÉ</t>
  </si>
  <si>
    <t>TOTAL GÉNÉRAL</t>
  </si>
  <si>
    <t>État des prix forfaitaires</t>
  </si>
  <si>
    <t>LOTS</t>
  </si>
  <si>
    <t>01</t>
  </si>
  <si>
    <t>Maconnerie - Gros-oeuvre</t>
  </si>
  <si>
    <t>Terrassement</t>
  </si>
  <si>
    <t>TOTAL</t>
  </si>
  <si>
    <t>Détail estimatif au métré</t>
  </si>
  <si>
    <t>DÉTAIL ESTIMATIF DES TRAVAUX RÉGLÉS AU MÉTRÉ</t>
  </si>
  <si>
    <t>N°</t>
  </si>
  <si>
    <t>DÉSIGNATION DES PRESTATIONS</t>
  </si>
  <si>
    <t>U</t>
  </si>
  <si>
    <t>Qtité</t>
  </si>
  <si>
    <t>P.U.</t>
  </si>
  <si>
    <t>Montant</t>
  </si>
  <si>
    <t>Lot 01</t>
  </si>
  <si>
    <t>Sous-total Lot 01</t>
  </si>
  <si>
    <t>TOTAL MÉTRÉ H.T.</t>
  </si>
  <si>
    <t>TOTAL MÉTRÉ T.T.C.</t>
  </si>
  <si>
    <t>Lot 01 - Maconnerie - Gros-oeuvre</t>
  </si>
  <si>
    <t>DÉCOMPOSITION DU PRIX GLOBAL ET FORFAITAIRE</t>
  </si>
  <si>
    <t>1.1</t>
  </si>
  <si>
    <t>Travaux préparatoires</t>
  </si>
  <si>
    <t>1.1.1</t>
  </si>
  <si>
    <t>FF</t>
  </si>
  <si>
    <t>1.1.2</t>
  </si>
  <si>
    <t>Assurance responsabilité civile garantissant les tiers (RC) et décennale.</t>
  </si>
  <si>
    <t>Compris au forfait</t>
  </si>
  <si>
    <t>1.1.3</t>
  </si>
  <si>
    <t>Frais de déplacements</t>
  </si>
  <si>
    <t>1.1.4</t>
  </si>
  <si>
    <t>m2</t>
  </si>
  <si>
    <t>métré</t>
  </si>
  <si>
    <t>1.2</t>
  </si>
  <si>
    <t>1.2.1</t>
  </si>
  <si>
    <t>m3</t>
  </si>
  <si>
    <t>1.2.2</t>
  </si>
  <si>
    <t>m²</t>
  </si>
  <si>
    <t>1.3</t>
  </si>
  <si>
    <t>Maçonnerie</t>
  </si>
  <si>
    <t>1.3.1</t>
  </si>
  <si>
    <t>Récupération des matériaux</t>
  </si>
  <si>
    <t>1.3.1.1</t>
  </si>
  <si>
    <t>1.3.1.2</t>
  </si>
  <si>
    <t>1.3.2</t>
  </si>
  <si>
    <t>Fourniture de matériaux</t>
  </si>
  <si>
    <t>1.3.2.1</t>
  </si>
  <si>
    <t>1.3.3</t>
  </si>
  <si>
    <t>Maçonnerie au mortier de chaux</t>
  </si>
  <si>
    <t>1.3.3.1</t>
  </si>
  <si>
    <t>1.3.3.2</t>
  </si>
  <si>
    <t>1.3.3.3</t>
  </si>
  <si>
    <t>1.4</t>
  </si>
  <si>
    <t>Etayage</t>
  </si>
  <si>
    <t>1.4.1</t>
  </si>
  <si>
    <t>Cintre</t>
  </si>
  <si>
    <t>1.4.1.1</t>
  </si>
  <si>
    <t>TOTAL FORFAIT H.T.</t>
  </si>
  <si>
    <t>TOTAL FORFAIT T.T.C.</t>
  </si>
  <si>
    <t>ml</t>
  </si>
  <si>
    <t>1.3.3.4</t>
  </si>
  <si>
    <t>1.3.3.5</t>
  </si>
  <si>
    <t xml:space="preserve">Installation de chantier </t>
  </si>
  <si>
    <t xml:space="preserve">Débroussaillage </t>
  </si>
  <si>
    <t xml:space="preserve">Retrait du remblai </t>
  </si>
  <si>
    <t>Terrassement (</t>
  </si>
  <si>
    <t xml:space="preserve">Récupération des moellons </t>
  </si>
  <si>
    <t xml:space="preserve">Récupération des pierres taillées </t>
  </si>
  <si>
    <t xml:space="preserve">Fourniture de moellons bruts neufs </t>
  </si>
  <si>
    <t xml:space="preserve">Option : Reconstruction de la maçonnerie de moellon </t>
  </si>
  <si>
    <t>Pose des pierres taillées de la façade sud</t>
  </si>
  <si>
    <t xml:space="preserve">Arrière-Linteau en bois dur </t>
  </si>
  <si>
    <t xml:space="preserve">Enduit </t>
  </si>
  <si>
    <t xml:space="preserve">Chape de protection </t>
  </si>
  <si>
    <t xml:space="preserve">Cintres des voûtes </t>
  </si>
  <si>
    <t>TRAVAUX DE RESTAURATION DE DEUX CELLULES DU BLOC CELLULAIRE INDIVIDUEL</t>
  </si>
  <si>
    <t>Province Sud</t>
  </si>
  <si>
    <t>T.G.C. 3.00 %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</si>
</sst>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XPF&quot;;\-#,##0&quot; XPF&quot;;&quot;-&quot;&quot; XPF&quot;"/>
  </numFmts>
  <fonts count="16" x14ac:knownFonts="1">
    <font>
      <sz val="11"/>
      <color theme="1"/>
      <name val="Calibri"/>
      <family val="2"/>
      <scheme val="minor"/>
    </font>
    <font>
      <b/>
      <sz val="13"/>
      <color rgb="FF4A3728"/>
      <name val="Calibri"/>
      <family val="2"/>
    </font>
    <font>
      <b/>
      <sz val="12"/>
      <color rgb="FF2C5F7A"/>
      <name val="Calibri"/>
      <family val="2"/>
    </font>
    <font>
      <sz val="10"/>
      <color rgb="FF666666"/>
      <name val="Calibri"/>
      <family val="2"/>
    </font>
    <font>
      <b/>
      <sz val="10"/>
      <color rgb="FF4A3728"/>
      <name val="Calibri"/>
      <family val="2"/>
    </font>
    <font>
      <b/>
      <sz val="10"/>
      <color rgb="FF2C5F7A"/>
      <name val="Calibri"/>
      <family val="2"/>
    </font>
    <font>
      <b/>
      <sz val="12"/>
      <color rgb="FF4A3728"/>
      <name val="Calibri"/>
      <family val="2"/>
    </font>
    <font>
      <b/>
      <sz val="10"/>
      <color rgb="FFFFFFFF"/>
      <name val="Calibri"/>
      <family val="2"/>
    </font>
    <font>
      <b/>
      <sz val="9"/>
      <color rgb="FF4A3728"/>
      <name val="Calibri"/>
      <family val="2"/>
    </font>
    <font>
      <b/>
      <sz val="11"/>
      <color rgb="FF4A3728"/>
      <name val="Calibri"/>
      <family val="2"/>
    </font>
    <font>
      <i/>
      <sz val="10"/>
      <color rgb="FF666666"/>
      <name val="Calibri"/>
      <family val="2"/>
    </font>
    <font>
      <b/>
      <sz val="10"/>
      <color rgb="FF3D3730"/>
      <name val="Calibri"/>
      <family val="2"/>
    </font>
    <font>
      <sz val="10"/>
      <color rgb="FF3D3730"/>
      <name val="Calibri"/>
      <family val="2"/>
    </font>
    <font>
      <sz val="10"/>
      <color rgb="FF666666"/>
      <name val="Calibri"/>
    </font>
    <font>
      <sz val="8"/>
      <name val="Calibri"/>
      <family val="2"/>
      <scheme val="minor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2C5F7A"/>
        <bgColor rgb="FF2C5F7A"/>
      </patternFill>
    </fill>
    <fill>
      <patternFill patternType="solid">
        <fgColor rgb="FFE8DDD0"/>
        <bgColor rgb="FFE8DDD0"/>
      </patternFill>
    </fill>
    <fill>
      <patternFill patternType="solid">
        <fgColor rgb="FFF5F2EE"/>
        <bgColor rgb="FFF5F2EE"/>
      </patternFill>
    </fill>
    <fill>
      <patternFill patternType="solid">
        <fgColor rgb="FFFFFFFF"/>
        <bgColor rgb="FFFFFFFF"/>
      </patternFill>
    </fill>
    <fill>
      <patternFill patternType="solid">
        <fgColor rgb="FF4A3728"/>
        <bgColor rgb="FF4A3728"/>
      </patternFill>
    </fill>
    <fill>
      <patternFill patternType="solid">
        <fgColor rgb="FFC4845A"/>
        <bgColor rgb="FFC4845A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rgb="FFBDB5AC"/>
      </left>
      <right style="thin">
        <color rgb="FFBDB5AC"/>
      </right>
      <top style="thin">
        <color rgb="FFBDB5AC"/>
      </top>
      <bottom style="thin">
        <color rgb="FFBDB5AC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/>
    <xf numFmtId="164" fontId="12" fillId="4" borderId="1" xfId="0" applyNumberFormat="1" applyFont="1" applyFill="1" applyBorder="1" applyAlignment="1">
      <alignment horizontal="right"/>
    </xf>
    <xf numFmtId="0" fontId="11" fillId="5" borderId="1" xfId="0" applyFont="1" applyFill="1" applyBorder="1"/>
    <xf numFmtId="164" fontId="12" fillId="5" borderId="1" xfId="0" applyNumberFormat="1" applyFont="1" applyFill="1" applyBorder="1" applyAlignment="1">
      <alignment horizontal="right"/>
    </xf>
    <xf numFmtId="0" fontId="7" fillId="6" borderId="1" xfId="0" applyFont="1" applyFill="1" applyBorder="1"/>
    <xf numFmtId="164" fontId="7" fillId="6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right"/>
    </xf>
    <xf numFmtId="0" fontId="0" fillId="4" borderId="1" xfId="0" applyFill="1" applyBorder="1"/>
    <xf numFmtId="0" fontId="0" fillId="6" borderId="1" xfId="0" applyFill="1" applyBorder="1"/>
    <xf numFmtId="0" fontId="7" fillId="7" borderId="1" xfId="0" applyFont="1" applyFill="1" applyBorder="1"/>
    <xf numFmtId="0" fontId="0" fillId="7" borderId="1" xfId="0" applyFill="1" applyBorder="1"/>
    <xf numFmtId="0" fontId="0" fillId="4" borderId="1" xfId="0" applyFill="1" applyBorder="1" applyAlignment="1">
      <alignment vertical="top" wrapText="1"/>
    </xf>
    <xf numFmtId="164" fontId="0" fillId="4" borderId="1" xfId="0" applyNumberFormat="1" applyFill="1" applyBorder="1"/>
    <xf numFmtId="0" fontId="0" fillId="5" borderId="1" xfId="0" applyFill="1" applyBorder="1" applyAlignment="1">
      <alignment vertical="top" wrapText="1"/>
    </xf>
    <xf numFmtId="164" fontId="0" fillId="5" borderId="1" xfId="0" applyNumberFormat="1" applyFill="1" applyBorder="1"/>
    <xf numFmtId="0" fontId="0" fillId="3" borderId="1" xfId="0" applyFill="1" applyBorder="1"/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 indent="1"/>
    </xf>
    <xf numFmtId="0" fontId="0" fillId="4" borderId="1" xfId="0" applyFill="1" applyBorder="1" applyAlignment="1">
      <alignment horizontal="right" vertical="top"/>
    </xf>
    <xf numFmtId="164" fontId="0" fillId="4" borderId="1" xfId="0" applyNumberFormat="1" applyFill="1" applyBorder="1" applyAlignment="1">
      <alignment horizontal="right" vertical="top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vertical="top" wrapText="1" indent="1"/>
    </xf>
    <xf numFmtId="0" fontId="0" fillId="5" borderId="1" xfId="0" applyFill="1" applyBorder="1" applyAlignment="1">
      <alignment horizontal="right" vertical="top"/>
    </xf>
    <xf numFmtId="0" fontId="10" fillId="5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164" fontId="0" fillId="5" borderId="1" xfId="0" applyNumberFormat="1" applyFill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>
      <alignment vertical="top" wrapText="1" indent="2"/>
    </xf>
    <xf numFmtId="0" fontId="0" fillId="4" borderId="1" xfId="0" applyFill="1" applyBorder="1" applyAlignment="1">
      <alignment vertical="top" wrapText="1" indent="2"/>
    </xf>
    <xf numFmtId="0" fontId="3" fillId="4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left" vertical="top" wrapText="1" indent="2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vertical="top"/>
    </xf>
    <xf numFmtId="0" fontId="15" fillId="8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view="pageLayout" zoomScaleNormal="100" workbookViewId="0">
      <selection activeCell="C44" sqref="C44"/>
    </sheetView>
  </sheetViews>
  <sheetFormatPr baseColWidth="10" defaultColWidth="8.85546875" defaultRowHeight="15" x14ac:dyDescent="0.25"/>
  <cols>
    <col min="1" max="1" width="42" customWidth="1"/>
    <col min="2" max="2" width="20" customWidth="1"/>
    <col min="3" max="3" width="18" customWidth="1"/>
    <col min="4" max="4" width="20" customWidth="1"/>
    <col min="5" max="5" width="14" customWidth="1"/>
  </cols>
  <sheetData>
    <row r="1" spans="1:4" x14ac:dyDescent="0.25">
      <c r="A1" s="50" t="s">
        <v>86</v>
      </c>
    </row>
    <row r="2" spans="1:4" ht="15.75" x14ac:dyDescent="0.25">
      <c r="A2" s="2" t="s">
        <v>0</v>
      </c>
    </row>
    <row r="3" spans="1:4" x14ac:dyDescent="0.25">
      <c r="A3" s="3" t="s">
        <v>1</v>
      </c>
    </row>
    <row r="4" spans="1:4" ht="15.75" x14ac:dyDescent="0.25">
      <c r="A4" s="2" t="s">
        <v>87</v>
      </c>
    </row>
    <row r="5" spans="1:4" x14ac:dyDescent="0.25">
      <c r="C5" s="51" t="s">
        <v>2</v>
      </c>
      <c r="D5" s="52">
        <f ca="1">TODAY()</f>
        <v>46204</v>
      </c>
    </row>
    <row r="7" spans="1:4" x14ac:dyDescent="0.25">
      <c r="A7" s="5" t="s">
        <v>3</v>
      </c>
    </row>
    <row r="9" spans="1:4" x14ac:dyDescent="0.25">
      <c r="A9" s="4"/>
    </row>
    <row r="10" spans="1:4" ht="15.75" x14ac:dyDescent="0.25">
      <c r="A10" s="6" t="s">
        <v>4</v>
      </c>
    </row>
    <row r="12" spans="1:4" ht="22.15" customHeight="1" x14ac:dyDescent="0.25">
      <c r="A12" s="7" t="s">
        <v>5</v>
      </c>
      <c r="B12" s="7" t="s">
        <v>6</v>
      </c>
      <c r="C12" s="7" t="s">
        <v>7</v>
      </c>
      <c r="D12" s="7" t="s">
        <v>8</v>
      </c>
    </row>
    <row r="13" spans="1:4" x14ac:dyDescent="0.25">
      <c r="A13" s="8" t="s">
        <v>9</v>
      </c>
      <c r="B13" s="9">
        <f>EPF!C14</f>
        <v>0</v>
      </c>
      <c r="C13" s="9">
        <f>EPF!D14</f>
        <v>0</v>
      </c>
      <c r="D13" s="9">
        <f>EPF!E14</f>
        <v>0</v>
      </c>
    </row>
    <row r="14" spans="1:4" x14ac:dyDescent="0.25">
      <c r="A14" s="10" t="s">
        <v>10</v>
      </c>
      <c r="B14" s="11">
        <f>DETRM!F23</f>
        <v>0</v>
      </c>
      <c r="C14" s="11">
        <f>DETRM!F24</f>
        <v>0</v>
      </c>
      <c r="D14" s="11">
        <f>DETRM!F25</f>
        <v>0</v>
      </c>
    </row>
    <row r="15" spans="1:4" ht="22.15" customHeight="1" x14ac:dyDescent="0.25">
      <c r="A15" s="12" t="s">
        <v>11</v>
      </c>
      <c r="B15" s="13">
        <f>SUM(B13:B14)</f>
        <v>0</v>
      </c>
      <c r="C15" s="13">
        <f>SUM(C13:C14)</f>
        <v>0</v>
      </c>
      <c r="D15" s="13">
        <f>SUM(D13:D14)</f>
        <v>0</v>
      </c>
    </row>
  </sheetData>
  <pageMargins left="0.75" right="0.75" top="1" bottom="1" header="0.5" footer="0.5"/>
  <pageSetup paperSize="9" scale="86" orientation="portrait" r:id="rId1"/>
  <headerFooter>
    <oddHeader>&amp;LMO : PS_DCJS
AMO : COPABA&amp;C&amp;G&amp;R&amp;G</oddHeader>
    <oddFooter>&amp;L&amp;G&amp;C&amp;8 &amp;K4A3728DPGF : Camp Brun – Boulouparis – Page &amp;P
COPABA SARL au capital de 1 000 000 F.CFP – 171 section de Ouinané-TOMO 98812 BOULOUPARIS
Tel. : 740 491   mail    contact@copaba.org     RIDET 954644001 RCS : 2009B 954644&amp;RDOC-2026-00020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view="pageLayout" zoomScaleNormal="100" workbookViewId="0">
      <selection activeCell="A4" sqref="A4"/>
    </sheetView>
  </sheetViews>
  <sheetFormatPr baseColWidth="10" defaultColWidth="8.85546875" defaultRowHeight="15" x14ac:dyDescent="0.25"/>
  <cols>
    <col min="1" max="1" width="8" customWidth="1"/>
    <col min="2" max="2" width="45" customWidth="1"/>
    <col min="3" max="3" width="20" customWidth="1"/>
    <col min="4" max="4" width="18" customWidth="1"/>
    <col min="5" max="5" width="20" customWidth="1"/>
  </cols>
  <sheetData>
    <row r="1" spans="1:5" ht="17.25" x14ac:dyDescent="0.3">
      <c r="A1" s="1" t="str">
        <f>Récapitulatif!$A$1</f>
        <v>TRAVAUX DE RESTAURATION DE DEUX CELLULES DU BLOC CELLULAIRE INDIVIDUEL</v>
      </c>
    </row>
    <row r="2" spans="1:5" ht="15.75" x14ac:dyDescent="0.25">
      <c r="A2" s="2" t="s">
        <v>0</v>
      </c>
    </row>
    <row r="3" spans="1:5" x14ac:dyDescent="0.25">
      <c r="A3" s="3" t="s">
        <v>1</v>
      </c>
    </row>
    <row r="4" spans="1:5" ht="15.75" x14ac:dyDescent="0.25">
      <c r="A4" s="2" t="str">
        <f>Récapitulatif!$A$4</f>
        <v>Province Sud</v>
      </c>
    </row>
    <row r="5" spans="1:5" x14ac:dyDescent="0.25">
      <c r="D5" s="51" t="s">
        <v>2</v>
      </c>
      <c r="E5" s="52">
        <f ca="1">TODAY()</f>
        <v>46204</v>
      </c>
    </row>
    <row r="7" spans="1:5" x14ac:dyDescent="0.25">
      <c r="A7" s="5" t="s">
        <v>3</v>
      </c>
    </row>
    <row r="9" spans="1:5" x14ac:dyDescent="0.25">
      <c r="A9" s="4" t="s">
        <v>12</v>
      </c>
    </row>
    <row r="10" spans="1:5" ht="15.75" x14ac:dyDescent="0.25">
      <c r="A10" s="6" t="s">
        <v>9</v>
      </c>
    </row>
    <row r="12" spans="1:5" ht="22.15" customHeight="1" x14ac:dyDescent="0.25">
      <c r="A12" s="7" t="s">
        <v>13</v>
      </c>
      <c r="B12" s="7" t="s">
        <v>5</v>
      </c>
      <c r="C12" s="7" t="s">
        <v>6</v>
      </c>
      <c r="D12" s="7" t="s">
        <v>7</v>
      </c>
      <c r="E12" s="7" t="s">
        <v>8</v>
      </c>
    </row>
    <row r="13" spans="1:5" x14ac:dyDescent="0.25">
      <c r="A13" s="14" t="s">
        <v>14</v>
      </c>
      <c r="B13" s="15" t="s">
        <v>15</v>
      </c>
      <c r="C13" s="16">
        <f>'Lot 01 Maconnerie - Gros-oeuvre'!F37</f>
        <v>0</v>
      </c>
      <c r="D13" s="16">
        <f>'Lot 01 Maconnerie - Gros-oeuvre'!F38</f>
        <v>0</v>
      </c>
      <c r="E13" s="16">
        <f>'Lot 01 Maconnerie - Gros-oeuvre'!F39</f>
        <v>0</v>
      </c>
    </row>
    <row r="14" spans="1:5" ht="22.15" customHeight="1" x14ac:dyDescent="0.25">
      <c r="A14" s="18"/>
      <c r="B14" s="12" t="s">
        <v>17</v>
      </c>
      <c r="C14" s="13">
        <f>SUM(C13:C13)</f>
        <v>0</v>
      </c>
      <c r="D14" s="13">
        <f>SUM(D13:D13)</f>
        <v>0</v>
      </c>
      <c r="E14" s="13">
        <f>SUM(E13:E13)</f>
        <v>0</v>
      </c>
    </row>
  </sheetData>
  <pageMargins left="0.75" right="0.75" top="1" bottom="1" header="0.5" footer="0.5"/>
  <pageSetup paperSize="9" scale="72" orientation="portrait" r:id="rId1"/>
  <headerFooter>
    <oddHeader>&amp;LMO : PS_DCJS
AMO : COPABA&amp;C&amp;G&amp;R&amp;G</oddHeader>
    <oddFooter>&amp;L&amp;G&amp;C&amp;8 &amp;K4A3728DPGF : Camp Brun – Boulouparis – Page &amp;P
COPABA SARL au capital de 1 000 000 F.CFP – 171 section de Ouinané-TOMO 98812 BOULOUPARIS
Tel. : 740 491   mail    contact@copaba.org     RIDET 954644001 RCS : 2009B 954644&amp;RDOC-2026-00020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showGridLines="0" view="pageLayout" topLeftCell="A7" zoomScaleNormal="100" workbookViewId="0">
      <selection activeCell="B24" sqref="B24"/>
    </sheetView>
  </sheetViews>
  <sheetFormatPr baseColWidth="10" defaultColWidth="8.85546875" defaultRowHeight="15" x14ac:dyDescent="0.25"/>
  <cols>
    <col min="1" max="1" width="10" customWidth="1"/>
    <col min="2" max="2" width="55" customWidth="1"/>
    <col min="3" max="3" width="8" customWidth="1"/>
    <col min="4" max="4" width="10" customWidth="1"/>
    <col min="5" max="5" width="16" customWidth="1"/>
    <col min="6" max="6" width="18" customWidth="1"/>
  </cols>
  <sheetData>
    <row r="1" spans="1:6" ht="17.25" x14ac:dyDescent="0.3">
      <c r="A1" s="1" t="str">
        <f>EPF!$A$1</f>
        <v>TRAVAUX DE RESTAURATION DE DEUX CELLULES DU BLOC CELLULAIRE INDIVIDUEL</v>
      </c>
    </row>
    <row r="2" spans="1:6" ht="15.75" x14ac:dyDescent="0.25">
      <c r="A2" s="2" t="s">
        <v>0</v>
      </c>
    </row>
    <row r="3" spans="1:6" x14ac:dyDescent="0.25">
      <c r="A3" s="3" t="s">
        <v>1</v>
      </c>
    </row>
    <row r="4" spans="1:6" ht="15.75" x14ac:dyDescent="0.25">
      <c r="A4" s="2" t="str">
        <f>EPF!$A$4</f>
        <v>Province Sud</v>
      </c>
    </row>
    <row r="5" spans="1:6" x14ac:dyDescent="0.25">
      <c r="D5" s="51" t="s">
        <v>2</v>
      </c>
      <c r="E5" s="52">
        <f ca="1">TODAY()</f>
        <v>46204</v>
      </c>
    </row>
    <row r="7" spans="1:6" x14ac:dyDescent="0.25">
      <c r="A7" s="5" t="s">
        <v>3</v>
      </c>
    </row>
    <row r="9" spans="1:6" x14ac:dyDescent="0.25">
      <c r="A9" s="4" t="s">
        <v>18</v>
      </c>
    </row>
    <row r="10" spans="1:6" ht="15.75" x14ac:dyDescent="0.25">
      <c r="A10" s="6" t="s">
        <v>19</v>
      </c>
    </row>
    <row r="12" spans="1:6" ht="22.15" customHeight="1" x14ac:dyDescent="0.25">
      <c r="A12" s="7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7" t="s">
        <v>25</v>
      </c>
    </row>
    <row r="13" spans="1:6" x14ac:dyDescent="0.25">
      <c r="A13" s="19" t="s">
        <v>26</v>
      </c>
      <c r="B13" s="19" t="s">
        <v>15</v>
      </c>
      <c r="C13" s="20"/>
      <c r="D13" s="20"/>
      <c r="E13" s="20"/>
      <c r="F13" s="20"/>
    </row>
    <row r="14" spans="1:6" x14ac:dyDescent="0.25">
      <c r="A14" s="17" t="str">
        <f>'Lot 01 Maconnerie - Gros-oeuvre'!A17</f>
        <v>1.1.4</v>
      </c>
      <c r="B14" s="21" t="str">
        <f>'Lot 01 Maconnerie - Gros-oeuvre'!B17</f>
        <v xml:space="preserve">Débroussaillage </v>
      </c>
      <c r="C14" s="17" t="str">
        <f>'Lot 01 Maconnerie - Gros-oeuvre'!C17</f>
        <v>m2</v>
      </c>
      <c r="D14" s="17">
        <f>'Lot 01 Maconnerie - Gros-oeuvre'!D17</f>
        <v>190</v>
      </c>
      <c r="E14" s="22">
        <f>'Lot 01 Maconnerie - Gros-oeuvre'!E17</f>
        <v>0</v>
      </c>
      <c r="F14" s="22">
        <f t="shared" ref="F14:F20" si="0">ROUND(D14*E14,0)</f>
        <v>0</v>
      </c>
    </row>
    <row r="15" spans="1:6" x14ac:dyDescent="0.25">
      <c r="A15" s="15" t="str">
        <f>'Lot 01 Maconnerie - Gros-oeuvre'!A19</f>
        <v>1.2.1</v>
      </c>
      <c r="B15" s="23" t="str">
        <f>'Lot 01 Maconnerie - Gros-oeuvre'!B19</f>
        <v xml:space="preserve">Retrait du remblai </v>
      </c>
      <c r="C15" s="15" t="str">
        <f>'Lot 01 Maconnerie - Gros-oeuvre'!C19</f>
        <v>m3</v>
      </c>
      <c r="D15" s="15">
        <f>'Lot 01 Maconnerie - Gros-oeuvre'!D19</f>
        <v>70.2</v>
      </c>
      <c r="E15" s="24">
        <f>'Lot 01 Maconnerie - Gros-oeuvre'!E19</f>
        <v>0</v>
      </c>
      <c r="F15" s="24">
        <f t="shared" si="0"/>
        <v>0</v>
      </c>
    </row>
    <row r="16" spans="1:6" x14ac:dyDescent="0.25">
      <c r="A16" s="17" t="str">
        <f>'Lot 01 Maconnerie - Gros-oeuvre'!A23</f>
        <v>1.3.1.1</v>
      </c>
      <c r="B16" s="21" t="str">
        <f>'Lot 01 Maconnerie - Gros-oeuvre'!B23</f>
        <v xml:space="preserve">Récupération des moellons </v>
      </c>
      <c r="C16" s="17" t="str">
        <f>'Lot 01 Maconnerie - Gros-oeuvre'!C23</f>
        <v>m3</v>
      </c>
      <c r="D16" s="17">
        <f>'Lot 01 Maconnerie - Gros-oeuvre'!D23</f>
        <v>13.3</v>
      </c>
      <c r="E16" s="22">
        <f>'Lot 01 Maconnerie - Gros-oeuvre'!E23</f>
        <v>0</v>
      </c>
      <c r="F16" s="22">
        <f t="shared" si="0"/>
        <v>0</v>
      </c>
    </row>
    <row r="17" spans="1:6" x14ac:dyDescent="0.25">
      <c r="A17" s="15" t="str">
        <f>'Lot 01 Maconnerie - Gros-oeuvre'!A24</f>
        <v>1.3.1.2</v>
      </c>
      <c r="B17" s="23" t="str">
        <f>'Lot 01 Maconnerie - Gros-oeuvre'!B24</f>
        <v xml:space="preserve">Récupération des pierres taillées </v>
      </c>
      <c r="C17" s="15" t="str">
        <f>'Lot 01 Maconnerie - Gros-oeuvre'!C24</f>
        <v>m3</v>
      </c>
      <c r="D17" s="15">
        <f>'Lot 01 Maconnerie - Gros-oeuvre'!D24</f>
        <v>3.8</v>
      </c>
      <c r="E17" s="24">
        <f>'Lot 01 Maconnerie - Gros-oeuvre'!E24</f>
        <v>0</v>
      </c>
      <c r="F17" s="24">
        <f t="shared" si="0"/>
        <v>0</v>
      </c>
    </row>
    <row r="18" spans="1:6" x14ac:dyDescent="0.25">
      <c r="A18" s="17" t="str">
        <f>'Lot 01 Maconnerie - Gros-oeuvre'!A28</f>
        <v>1.3.3.1</v>
      </c>
      <c r="B18" s="21" t="str">
        <f>'Lot 01 Maconnerie - Gros-oeuvre'!B28</f>
        <v xml:space="preserve">Option : Reconstruction de la maçonnerie de moellon </v>
      </c>
      <c r="C18" s="17" t="str">
        <f>'Lot 01 Maconnerie - Gros-oeuvre'!C28</f>
        <v>m3</v>
      </c>
      <c r="D18" s="17">
        <f>'Lot 01 Maconnerie - Gros-oeuvre'!D28</f>
        <v>13.3</v>
      </c>
      <c r="E18" s="22">
        <f>'Lot 01 Maconnerie - Gros-oeuvre'!E28</f>
        <v>0</v>
      </c>
      <c r="F18" s="22">
        <f t="shared" si="0"/>
        <v>0</v>
      </c>
    </row>
    <row r="19" spans="1:6" x14ac:dyDescent="0.25">
      <c r="A19" s="48" t="str">
        <f>'Lot 01 Maconnerie - Gros-oeuvre'!A31</f>
        <v>1.3.3.4</v>
      </c>
      <c r="B19" s="47" t="str">
        <f>'Lot 01 Maconnerie - Gros-oeuvre'!B31</f>
        <v xml:space="preserve">Enduit </v>
      </c>
      <c r="C19" s="49" t="str">
        <f>'Lot 01 Maconnerie - Gros-oeuvre'!C31</f>
        <v>m2</v>
      </c>
      <c r="D19" s="36">
        <f>'Lot 01 Maconnerie - Gros-oeuvre'!D31</f>
        <v>15</v>
      </c>
      <c r="E19" s="22">
        <f>'Lot 01 Maconnerie - Gros-oeuvre'!E29</f>
        <v>0</v>
      </c>
      <c r="F19" s="22">
        <f t="shared" ref="F19" si="1">ROUND(D19*E19,0)</f>
        <v>0</v>
      </c>
    </row>
    <row r="20" spans="1:6" ht="18" customHeight="1" x14ac:dyDescent="0.25">
      <c r="A20" s="17" t="str">
        <f>'Lot 01 Maconnerie - Gros-oeuvre'!A32</f>
        <v>1.3.3.5</v>
      </c>
      <c r="B20" s="21" t="str">
        <f>'Lot 01 Maconnerie - Gros-oeuvre'!B32</f>
        <v xml:space="preserve">Chape de protection </v>
      </c>
      <c r="C20" s="17" t="str">
        <f>'Lot 01 Maconnerie - Gros-oeuvre'!C32</f>
        <v>m2</v>
      </c>
      <c r="D20" s="17">
        <f>'Lot 01 Maconnerie - Gros-oeuvre'!D32</f>
        <v>25</v>
      </c>
      <c r="E20" s="22">
        <f>'Lot 01 Maconnerie - Gros-oeuvre'!E32</f>
        <v>0</v>
      </c>
      <c r="F20" s="22">
        <f t="shared" si="0"/>
        <v>0</v>
      </c>
    </row>
    <row r="21" spans="1:6" x14ac:dyDescent="0.25">
      <c r="A21" s="25"/>
      <c r="B21" s="26" t="s">
        <v>27</v>
      </c>
      <c r="C21" s="25"/>
      <c r="D21" s="25"/>
      <c r="E21" s="25"/>
      <c r="F21" s="27">
        <f>SUM(F14:F20)</f>
        <v>0</v>
      </c>
    </row>
    <row r="22" spans="1:6" ht="18" customHeight="1" x14ac:dyDescent="0.25"/>
    <row r="23" spans="1:6" ht="18" customHeight="1" x14ac:dyDescent="0.25">
      <c r="A23" s="25"/>
      <c r="B23" s="26" t="s">
        <v>28</v>
      </c>
      <c r="C23" s="25"/>
      <c r="D23" s="25"/>
      <c r="E23" s="25"/>
      <c r="F23" s="27">
        <f>F21</f>
        <v>0</v>
      </c>
    </row>
    <row r="24" spans="1:6" ht="18" customHeight="1" x14ac:dyDescent="0.25">
      <c r="A24" s="25"/>
      <c r="B24" s="26" t="s">
        <v>88</v>
      </c>
      <c r="C24" s="25"/>
      <c r="D24" s="25"/>
      <c r="E24" s="25"/>
      <c r="F24" s="27">
        <f>ROUND(F23*0.06,0)</f>
        <v>0</v>
      </c>
    </row>
    <row r="25" spans="1:6" x14ac:dyDescent="0.25">
      <c r="A25" s="18"/>
      <c r="B25" s="12" t="s">
        <v>29</v>
      </c>
      <c r="C25" s="18"/>
      <c r="D25" s="18"/>
      <c r="E25" s="18"/>
      <c r="F25" s="13">
        <f>F23+F24</f>
        <v>0</v>
      </c>
    </row>
  </sheetData>
  <pageMargins left="0.75" right="0.19270833333333334" top="1" bottom="1" header="0.5" footer="0.5"/>
  <pageSetup paperSize="9" scale="74" orientation="portrait" r:id="rId1"/>
  <headerFooter>
    <oddHeader>&amp;LMO : PS_DCJS
AMO : COPABA&amp;C&amp;G&amp;R&amp;G</oddHeader>
    <oddFooter>&amp;L&amp;G&amp;C&amp;8 &amp;K4A3728DPGF : Camp Brun – Boulouparis – Page &amp;P
COPABA SARL au capital de 1 000 000 F.CFP – 171 section de Ouinané-TOMO 98812 BOULOUPARIS
Tel. : 740 491   mail    contact@copaba.org     RIDET 954644001 RCS : 2009B 954644&amp;RDOC-2026-00020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tabSelected="1" workbookViewId="0">
      <pane ySplit="12" topLeftCell="A13" activePane="bottomLeft" state="frozen"/>
      <selection activeCell="C22" sqref="C22"/>
      <selection pane="bottomLeft" activeCell="B38" sqref="B38"/>
    </sheetView>
  </sheetViews>
  <sheetFormatPr baseColWidth="10" defaultColWidth="8.85546875" defaultRowHeight="15" x14ac:dyDescent="0.25"/>
  <cols>
    <col min="1" max="1" width="10" customWidth="1"/>
    <col min="2" max="2" width="55" customWidth="1"/>
    <col min="3" max="3" width="8" customWidth="1"/>
    <col min="4" max="4" width="10" customWidth="1"/>
    <col min="5" max="5" width="16" customWidth="1"/>
    <col min="6" max="6" width="18" customWidth="1"/>
  </cols>
  <sheetData>
    <row r="1" spans="1:6" ht="17.25" x14ac:dyDescent="0.3">
      <c r="A1" s="1" t="str">
        <f>DETRM!$A$1</f>
        <v>TRAVAUX DE RESTAURATION DE DEUX CELLULES DU BLOC CELLULAIRE INDIVIDUEL</v>
      </c>
    </row>
    <row r="2" spans="1:6" ht="15.75" x14ac:dyDescent="0.25">
      <c r="A2" s="2" t="s">
        <v>0</v>
      </c>
    </row>
    <row r="3" spans="1:6" x14ac:dyDescent="0.25">
      <c r="A3" s="3" t="s">
        <v>1</v>
      </c>
    </row>
    <row r="4" spans="1:6" ht="15.75" x14ac:dyDescent="0.25">
      <c r="A4" s="2" t="str">
        <f>DETRM!$A$4</f>
        <v>Province Sud</v>
      </c>
    </row>
    <row r="5" spans="1:6" x14ac:dyDescent="0.25">
      <c r="D5" s="51" t="s">
        <v>2</v>
      </c>
      <c r="E5" s="52">
        <f ca="1">TODAY()</f>
        <v>46204</v>
      </c>
    </row>
    <row r="7" spans="1:6" x14ac:dyDescent="0.25">
      <c r="A7" s="5" t="s">
        <v>3</v>
      </c>
    </row>
    <row r="9" spans="1:6" x14ac:dyDescent="0.25">
      <c r="A9" s="4" t="s">
        <v>30</v>
      </c>
    </row>
    <row r="10" spans="1:6" ht="15.75" x14ac:dyDescent="0.25">
      <c r="A10" s="6" t="s">
        <v>31</v>
      </c>
    </row>
    <row r="12" spans="1:6" ht="22.15" customHeight="1" x14ac:dyDescent="0.25">
      <c r="A12" s="7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7" t="s">
        <v>25</v>
      </c>
    </row>
    <row r="13" spans="1:6" ht="18" customHeight="1" x14ac:dyDescent="0.25">
      <c r="A13" s="28" t="s">
        <v>32</v>
      </c>
      <c r="B13" s="29" t="s">
        <v>33</v>
      </c>
      <c r="C13" s="25"/>
      <c r="D13" s="25"/>
      <c r="E13" s="25"/>
      <c r="F13" s="25"/>
    </row>
    <row r="14" spans="1:6" x14ac:dyDescent="0.25">
      <c r="A14" s="30" t="s">
        <v>34</v>
      </c>
      <c r="B14" s="31" t="s">
        <v>73</v>
      </c>
      <c r="C14" s="30" t="s">
        <v>35</v>
      </c>
      <c r="D14" s="32">
        <v>1</v>
      </c>
      <c r="E14" s="33"/>
      <c r="F14" s="33">
        <f>ROUND(D14*E14,0)</f>
        <v>0</v>
      </c>
    </row>
    <row r="15" spans="1:6" ht="30" x14ac:dyDescent="0.25">
      <c r="A15" s="34" t="s">
        <v>36</v>
      </c>
      <c r="B15" s="35" t="s">
        <v>37</v>
      </c>
      <c r="C15" s="34" t="s">
        <v>35</v>
      </c>
      <c r="D15" s="36">
        <v>1</v>
      </c>
      <c r="E15" s="36"/>
      <c r="F15" s="37" t="s">
        <v>38</v>
      </c>
    </row>
    <row r="16" spans="1:6" x14ac:dyDescent="0.25">
      <c r="A16" s="30" t="s">
        <v>39</v>
      </c>
      <c r="B16" s="31" t="s">
        <v>40</v>
      </c>
      <c r="C16" s="30" t="s">
        <v>35</v>
      </c>
      <c r="D16" s="32">
        <v>1</v>
      </c>
      <c r="E16" s="32"/>
      <c r="F16" s="38" t="s">
        <v>38</v>
      </c>
    </row>
    <row r="17" spans="1:6" x14ac:dyDescent="0.25">
      <c r="A17" s="34" t="s">
        <v>41</v>
      </c>
      <c r="B17" s="35" t="s">
        <v>74</v>
      </c>
      <c r="C17" s="34" t="s">
        <v>42</v>
      </c>
      <c r="D17" s="36">
        <v>190</v>
      </c>
      <c r="E17" s="39"/>
      <c r="F17" s="40" t="s">
        <v>43</v>
      </c>
    </row>
    <row r="18" spans="1:6" ht="18" customHeight="1" x14ac:dyDescent="0.25">
      <c r="A18" s="28" t="s">
        <v>44</v>
      </c>
      <c r="B18" s="29" t="s">
        <v>16</v>
      </c>
      <c r="C18" s="25"/>
      <c r="D18" s="25"/>
      <c r="E18" s="25"/>
      <c r="F18" s="25"/>
    </row>
    <row r="19" spans="1:6" x14ac:dyDescent="0.25">
      <c r="A19" s="34" t="s">
        <v>45</v>
      </c>
      <c r="B19" s="35" t="s">
        <v>75</v>
      </c>
      <c r="C19" s="34" t="s">
        <v>46</v>
      </c>
      <c r="D19" s="36">
        <v>70.2</v>
      </c>
      <c r="E19" s="39"/>
      <c r="F19" s="40" t="s">
        <v>43</v>
      </c>
    </row>
    <row r="20" spans="1:6" x14ac:dyDescent="0.25">
      <c r="A20" s="30" t="s">
        <v>47</v>
      </c>
      <c r="B20" s="31" t="s">
        <v>76</v>
      </c>
      <c r="C20" s="30" t="s">
        <v>48</v>
      </c>
      <c r="D20" s="32">
        <v>90</v>
      </c>
      <c r="E20" s="33"/>
      <c r="F20" s="33">
        <f>ROUND(D20*E20,0)</f>
        <v>0</v>
      </c>
    </row>
    <row r="21" spans="1:6" ht="18" customHeight="1" x14ac:dyDescent="0.25">
      <c r="A21" s="28" t="s">
        <v>49</v>
      </c>
      <c r="B21" s="29" t="s">
        <v>50</v>
      </c>
      <c r="C21" s="25"/>
      <c r="D21" s="25"/>
      <c r="E21" s="25"/>
      <c r="F21" s="25"/>
    </row>
    <row r="22" spans="1:6" ht="18" customHeight="1" x14ac:dyDescent="0.25">
      <c r="A22" s="41" t="s">
        <v>51</v>
      </c>
      <c r="B22" s="42" t="s">
        <v>52</v>
      </c>
      <c r="C22" s="17"/>
      <c r="D22" s="17"/>
      <c r="E22" s="17"/>
      <c r="F22" s="17"/>
    </row>
    <row r="23" spans="1:6" x14ac:dyDescent="0.25">
      <c r="A23" s="34" t="s">
        <v>53</v>
      </c>
      <c r="B23" s="43" t="s">
        <v>77</v>
      </c>
      <c r="C23" s="34" t="s">
        <v>46</v>
      </c>
      <c r="D23" s="36">
        <v>13.3</v>
      </c>
      <c r="E23" s="39"/>
      <c r="F23" s="40" t="s">
        <v>43</v>
      </c>
    </row>
    <row r="24" spans="1:6" x14ac:dyDescent="0.25">
      <c r="A24" s="30" t="s">
        <v>54</v>
      </c>
      <c r="B24" s="44" t="s">
        <v>78</v>
      </c>
      <c r="C24" s="30" t="s">
        <v>46</v>
      </c>
      <c r="D24" s="32">
        <v>3.8</v>
      </c>
      <c r="E24" s="33"/>
      <c r="F24" s="45" t="s">
        <v>43</v>
      </c>
    </row>
    <row r="25" spans="1:6" ht="18" customHeight="1" x14ac:dyDescent="0.25">
      <c r="A25" s="41" t="s">
        <v>55</v>
      </c>
      <c r="B25" s="42" t="s">
        <v>56</v>
      </c>
      <c r="C25" s="17"/>
      <c r="D25" s="17"/>
      <c r="E25" s="17"/>
      <c r="F25" s="17"/>
    </row>
    <row r="26" spans="1:6" x14ac:dyDescent="0.25">
      <c r="A26" s="30" t="s">
        <v>57</v>
      </c>
      <c r="B26" s="44" t="s">
        <v>79</v>
      </c>
      <c r="C26" s="30" t="s">
        <v>46</v>
      </c>
      <c r="D26" s="32">
        <v>13.3</v>
      </c>
      <c r="E26" s="32"/>
      <c r="F26" s="38" t="s">
        <v>38</v>
      </c>
    </row>
    <row r="27" spans="1:6" ht="18" customHeight="1" x14ac:dyDescent="0.25">
      <c r="A27" s="41" t="s">
        <v>58</v>
      </c>
      <c r="B27" s="42" t="s">
        <v>59</v>
      </c>
      <c r="C27" s="17"/>
      <c r="D27" s="17"/>
      <c r="E27" s="17"/>
      <c r="F27" s="17"/>
    </row>
    <row r="28" spans="1:6" x14ac:dyDescent="0.25">
      <c r="A28" s="30" t="s">
        <v>60</v>
      </c>
      <c r="B28" s="44" t="s">
        <v>80</v>
      </c>
      <c r="C28" s="30" t="s">
        <v>46</v>
      </c>
      <c r="D28" s="32">
        <v>13.3</v>
      </c>
      <c r="E28" s="33"/>
      <c r="F28" s="45" t="s">
        <v>43</v>
      </c>
    </row>
    <row r="29" spans="1:6" x14ac:dyDescent="0.25">
      <c r="A29" s="34" t="s">
        <v>61</v>
      </c>
      <c r="B29" s="43" t="s">
        <v>81</v>
      </c>
      <c r="C29" s="34" t="s">
        <v>46</v>
      </c>
      <c r="D29" s="36">
        <v>3.8</v>
      </c>
      <c r="E29" s="39"/>
      <c r="F29" s="39">
        <f>ROUND(D29*E29,0)</f>
        <v>0</v>
      </c>
    </row>
    <row r="30" spans="1:6" x14ac:dyDescent="0.25">
      <c r="A30" s="30" t="s">
        <v>62</v>
      </c>
      <c r="B30" s="44" t="s">
        <v>82</v>
      </c>
      <c r="C30" s="30" t="s">
        <v>70</v>
      </c>
      <c r="D30" s="32">
        <v>7.2</v>
      </c>
      <c r="E30" s="33"/>
      <c r="F30" s="33">
        <f>ROUND(D30*E30,0)</f>
        <v>0</v>
      </c>
    </row>
    <row r="31" spans="1:6" x14ac:dyDescent="0.25">
      <c r="A31" s="34" t="s">
        <v>71</v>
      </c>
      <c r="B31" s="43" t="s">
        <v>83</v>
      </c>
      <c r="C31" s="34" t="s">
        <v>42</v>
      </c>
      <c r="D31" s="36">
        <v>15</v>
      </c>
      <c r="E31" s="39"/>
      <c r="F31" s="46" t="s">
        <v>43</v>
      </c>
    </row>
    <row r="32" spans="1:6" x14ac:dyDescent="0.25">
      <c r="A32" s="34" t="s">
        <v>72</v>
      </c>
      <c r="B32" s="44" t="s">
        <v>84</v>
      </c>
      <c r="C32" s="30" t="s">
        <v>42</v>
      </c>
      <c r="D32" s="32">
        <v>25</v>
      </c>
      <c r="E32" s="33"/>
      <c r="F32" s="45" t="s">
        <v>43</v>
      </c>
    </row>
    <row r="33" spans="1:6" ht="18" customHeight="1" x14ac:dyDescent="0.25">
      <c r="A33" s="28" t="s">
        <v>63</v>
      </c>
      <c r="B33" s="29" t="s">
        <v>64</v>
      </c>
      <c r="C33" s="25"/>
      <c r="D33" s="25"/>
      <c r="E33" s="25"/>
      <c r="F33" s="25"/>
    </row>
    <row r="34" spans="1:6" ht="18" customHeight="1" x14ac:dyDescent="0.25">
      <c r="A34" s="41" t="s">
        <v>65</v>
      </c>
      <c r="B34" s="42" t="s">
        <v>66</v>
      </c>
      <c r="C34" s="17"/>
      <c r="D34" s="17"/>
      <c r="E34" s="17"/>
      <c r="F34" s="17"/>
    </row>
    <row r="35" spans="1:6" x14ac:dyDescent="0.25">
      <c r="A35" s="34" t="s">
        <v>67</v>
      </c>
      <c r="B35" s="43" t="s">
        <v>85</v>
      </c>
      <c r="C35" s="34" t="s">
        <v>46</v>
      </c>
      <c r="D35" s="36">
        <v>1.2</v>
      </c>
      <c r="E35" s="39"/>
      <c r="F35" s="39">
        <f>ROUND(D35*E35,0)</f>
        <v>0</v>
      </c>
    </row>
    <row r="37" spans="1:6" ht="18" customHeight="1" x14ac:dyDescent="0.25">
      <c r="A37" s="25"/>
      <c r="B37" s="26" t="s">
        <v>68</v>
      </c>
      <c r="C37" s="25"/>
      <c r="D37" s="25"/>
      <c r="E37" s="25"/>
      <c r="F37" s="27">
        <f>SUM(F13:F35)</f>
        <v>0</v>
      </c>
    </row>
    <row r="38" spans="1:6" ht="18" customHeight="1" x14ac:dyDescent="0.25">
      <c r="A38" s="25"/>
      <c r="B38" s="26" t="s">
        <v>88</v>
      </c>
      <c r="C38" s="25"/>
      <c r="D38" s="25"/>
      <c r="E38" s="25"/>
      <c r="F38" s="27">
        <f>ROUND(F37*0.06,0)</f>
        <v>0</v>
      </c>
    </row>
    <row r="39" spans="1:6" ht="18" customHeight="1" x14ac:dyDescent="0.25">
      <c r="A39" s="18"/>
      <c r="B39" s="12" t="s">
        <v>69</v>
      </c>
      <c r="C39" s="18"/>
      <c r="D39" s="18"/>
      <c r="E39" s="18"/>
      <c r="F39" s="13">
        <f>F37+F38</f>
        <v>0</v>
      </c>
    </row>
  </sheetData>
  <phoneticPr fontId="14" type="noConversion"/>
  <pageMargins left="0.75" right="0.75" top="1" bottom="1" header="0.5" footer="0.5"/>
  <pageSetup paperSize="9" scale="86" orientation="portrait" r:id="rId1"/>
  <headerFooter>
    <oddHeader>&amp;LMO : PS_DCJS
AMO : COPABA&amp;C&amp;G&amp;R&amp;G</oddHeader>
    <oddFooter>&amp;L&amp;G&amp;C&amp;8 &amp;K4A3728DPGF : Camp Brun – Boulouparis – Page &amp;P
COPABA SARL au capital de 1 000 000 F.CFP – 171 section de Ouinané-TOMO 98812 BOULOUPARIS
Tel. : 740 491   mail    contact@copaba.org     RIDET 954644001 RCS : 2009B 954644&amp;RDOC-2026-00020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Récapitulatif</vt:lpstr>
      <vt:lpstr>EPF</vt:lpstr>
      <vt:lpstr>DETRM</vt:lpstr>
      <vt:lpstr>Lot 01 Maconnerie - Gros-oeuvre</vt:lpstr>
      <vt:lpstr>Récapitulatif!_Hlk173227484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Ingrid Tateia</cp:lastModifiedBy>
  <dcterms:created xsi:type="dcterms:W3CDTF">2026-06-18T22:17:48Z</dcterms:created>
  <dcterms:modified xsi:type="dcterms:W3CDTF">2026-06-30T22:47:34Z</dcterms:modified>
</cp:coreProperties>
</file>